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4\03.- VARIOS\V.- TRANSPARENCIA\03.- MARZO\"/>
    </mc:Choice>
  </mc:AlternateContent>
  <bookViews>
    <workbookView xWindow="0" yWindow="0" windowWidth="28800" windowHeight="11535"/>
  </bookViews>
  <sheets>
    <sheet name="Ene-24" sheetId="9" r:id="rId1"/>
  </sheets>
  <calcPr calcId="152511"/>
</workbook>
</file>

<file path=xl/calcChain.xml><?xml version="1.0" encoding="utf-8"?>
<calcChain xmlns="http://schemas.openxmlformats.org/spreadsheetml/2006/main">
  <c r="J18" i="9" l="1"/>
  <c r="J17" i="9"/>
  <c r="J13" i="9"/>
  <c r="J12" i="9"/>
  <c r="J11" i="9"/>
  <c r="J10" i="9"/>
  <c r="I20" i="9"/>
  <c r="I18" i="9"/>
  <c r="I17" i="9"/>
  <c r="I13" i="9"/>
  <c r="I12" i="9"/>
  <c r="I11" i="9"/>
  <c r="I10" i="9"/>
  <c r="I14" i="9" l="1"/>
  <c r="K10" i="9" l="1"/>
  <c r="K11" i="9"/>
  <c r="K12" i="9"/>
  <c r="K13" i="9"/>
  <c r="K14" i="9"/>
  <c r="K17" i="9"/>
  <c r="K18" i="9"/>
  <c r="K20" i="9"/>
  <c r="I9" i="9"/>
  <c r="J9" i="9"/>
  <c r="J16" i="9"/>
  <c r="I16" i="9"/>
  <c r="J19" i="9"/>
  <c r="I19" i="9"/>
  <c r="K19" i="9" l="1"/>
  <c r="I15" i="9"/>
  <c r="K9" i="9"/>
  <c r="J15" i="9"/>
  <c r="K16" i="9"/>
  <c r="J8" i="9"/>
  <c r="K15" i="9" l="1"/>
  <c r="I8" i="9"/>
  <c r="K8" i="9" s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<sst xmlns="http://schemas.openxmlformats.org/spreadsheetml/2006/main" count="24" uniqueCount="23">
  <si>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</si>
  <si>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</si>
  <si>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</si>
  <si>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</si>
  <si>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</si>
  <si>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</si>
  <si>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</si>
  <si>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</si>
  <si>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</si>
  <si>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</si>
  <si>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</si>
  <si>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</si>
  <si>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</si>
  <si>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</si>
  <si>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</si>
  <si>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</si>
  <si>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</si>
  <si>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</si>
  <si>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4</t>
  </si>
  <si>
    <r>
      <t>2</t>
    </r>
    <r>
      <rPr>
        <sz val="10"/>
        <rFont val="Arial"/>
        <family val="2"/>
      </rPr>
      <t>/ Las cifras definitivas se reportarán en la Cuenta Pública 2024 de esta Dependencia.</t>
    </r>
  </si>
  <si>
    <t xml:space="preserve">Inversión financiera </t>
  </si>
  <si>
    <t>PRESUPUESTO ANUAL MODIFICADO Y AVANCE EN SU EJERCICIO AL 31 DE MARZO DE 2024</t>
  </si>
  <si>
    <t>Ejercido a Marzo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</si>
</sst>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</numFmts>
  <fonts count="2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topLeftCell="A7" zoomScale="130" zoomScaleNormal="130" workbookViewId="0">
      <selection activeCell="K18" sqref="K18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3" max="14" width="17.5703125" bestFit="1" customWidth="1"/>
    <col min="15" max="15" width="0" hidden="1" customWidth="1"/>
    <col min="16" max="16" width="14.85546875" style="17" bestFit="1" customWidth="1"/>
    <col min="17" max="17" width="12.85546875" style="17" bestFit="1" customWidth="1"/>
    <col min="18" max="18" width="17.5703125" bestFit="1" customWidth="1"/>
  </cols>
  <sheetData>
    <row r="1" spans="1:17" ht="18" x14ac:dyDescent="0.25">
      <c r="A1" s="33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36" t="s">
        <v>21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7" ht="15" x14ac:dyDescent="0.25">
      <c r="A4" s="36" t="s">
        <v>13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7" s="8" customFormat="1" ht="13.5" thickBot="1" x14ac:dyDescent="0.25">
      <c r="I5" s="9"/>
      <c r="J5" s="9"/>
      <c r="K5" s="9"/>
      <c r="P5" s="18"/>
      <c r="Q5" s="18"/>
    </row>
    <row r="6" spans="1:17" s="8" customFormat="1" ht="18.75" customHeight="1" x14ac:dyDescent="0.2">
      <c r="A6" s="30" t="s">
        <v>0</v>
      </c>
      <c r="B6" s="31"/>
      <c r="C6" s="31"/>
      <c r="D6" s="31"/>
      <c r="E6" s="31"/>
      <c r="F6" s="31"/>
      <c r="G6" s="31"/>
      <c r="H6" s="7"/>
      <c r="I6" s="34" t="s">
        <v>18</v>
      </c>
      <c r="J6" s="34"/>
      <c r="K6" s="34"/>
      <c r="P6" s="18"/>
      <c r="Q6" s="18"/>
    </row>
    <row r="7" spans="1:17" s="8" customFormat="1" ht="31.5" customHeight="1" thickBot="1" x14ac:dyDescent="0.25">
      <c r="A7" s="35"/>
      <c r="B7" s="35"/>
      <c r="C7" s="35"/>
      <c r="D7" s="35"/>
      <c r="E7" s="35"/>
      <c r="F7" s="35"/>
      <c r="G7" s="35"/>
      <c r="H7" s="7"/>
      <c r="I7" s="25" t="s">
        <v>14</v>
      </c>
      <c r="J7" s="26" t="s">
        <v>22</v>
      </c>
      <c r="K7" s="26" t="s">
        <v>1</v>
      </c>
      <c r="P7" s="18"/>
      <c r="Q7" s="18"/>
    </row>
    <row r="8" spans="1:17" s="6" customFormat="1" ht="20.25" customHeight="1" x14ac:dyDescent="0.2">
      <c r="A8" s="6" t="s">
        <v>2</v>
      </c>
      <c r="I8" s="10">
        <f>+I9+I15</f>
        <v>71565938.805000007</v>
      </c>
      <c r="J8" s="10">
        <f>+J9+J15</f>
        <v>14317656.7711</v>
      </c>
      <c r="K8" s="11">
        <f>+J8/I8*100</f>
        <v>20.006244604870169</v>
      </c>
      <c r="M8" s="10"/>
      <c r="N8" s="10"/>
      <c r="O8" s="11"/>
      <c r="P8" s="19"/>
      <c r="Q8" s="19"/>
    </row>
    <row r="9" spans="1:17" s="6" customFormat="1" ht="20.25" customHeight="1" x14ac:dyDescent="0.2">
      <c r="C9" s="6" t="s">
        <v>3</v>
      </c>
      <c r="I9" s="10">
        <f>SUM(I10:I14)</f>
        <v>43142579.856909998</v>
      </c>
      <c r="J9" s="10">
        <f>SUM(J10:J14)</f>
        <v>9952530.5081500001</v>
      </c>
      <c r="K9" s="11">
        <f t="shared" ref="K9:K20" si="0">+J9/I9*100</f>
        <v>23.068927591162442</v>
      </c>
      <c r="M9" s="10"/>
      <c r="N9" s="10"/>
      <c r="O9" s="11"/>
    </row>
    <row r="10" spans="1:17" s="5" customFormat="1" ht="20.25" customHeight="1" x14ac:dyDescent="0.2">
      <c r="D10" s="27">
        <v>1000</v>
      </c>
      <c r="E10" s="27"/>
      <c r="F10" s="5" t="s">
        <v>7</v>
      </c>
      <c r="I10" s="13">
        <f>33226127839/1000</f>
        <v>33226127.839000002</v>
      </c>
      <c r="J10" s="13">
        <f>6852469385.23/1000</f>
        <v>6852469.3852299992</v>
      </c>
      <c r="K10" s="24">
        <f t="shared" si="0"/>
        <v>20.623737494884196</v>
      </c>
      <c r="M10" s="21"/>
      <c r="N10" s="22"/>
      <c r="O10" s="12"/>
    </row>
    <row r="11" spans="1:17" s="5" customFormat="1" ht="20.25" customHeight="1" x14ac:dyDescent="0.2">
      <c r="D11" s="27">
        <v>2000</v>
      </c>
      <c r="E11" s="27"/>
      <c r="F11" s="5" t="s">
        <v>8</v>
      </c>
      <c r="I11" s="13">
        <f>4400928321.8/1000</f>
        <v>4400928.3218</v>
      </c>
      <c r="J11" s="13">
        <f>1189102991.21/1000</f>
        <v>1189102.9912100001</v>
      </c>
      <c r="K11" s="24">
        <f t="shared" si="0"/>
        <v>27.019367375737026</v>
      </c>
      <c r="M11" s="21"/>
      <c r="N11" s="21"/>
      <c r="O11" s="12"/>
    </row>
    <row r="12" spans="1:17" s="5" customFormat="1" ht="20.25" customHeight="1" x14ac:dyDescent="0.2">
      <c r="D12" s="27">
        <v>3000</v>
      </c>
      <c r="E12" s="27"/>
      <c r="F12" s="5" t="s">
        <v>9</v>
      </c>
      <c r="I12" s="13">
        <f>5217582138.04/1000</f>
        <v>5217582.1380399996</v>
      </c>
      <c r="J12" s="13">
        <f>1832980124.52/1000</f>
        <v>1832980.1245200001</v>
      </c>
      <c r="K12" s="24">
        <f t="shared" si="0"/>
        <v>35.130834091834053</v>
      </c>
      <c r="M12" s="21"/>
      <c r="N12" s="21"/>
      <c r="O12" s="12"/>
    </row>
    <row r="13" spans="1:17" s="5" customFormat="1" ht="27.75" customHeight="1" x14ac:dyDescent="0.2">
      <c r="D13" s="27">
        <v>4000</v>
      </c>
      <c r="E13" s="27"/>
      <c r="F13" s="28" t="s">
        <v>10</v>
      </c>
      <c r="G13" s="29"/>
      <c r="H13" s="4"/>
      <c r="I13" s="13">
        <f>223941558.07/1000</f>
        <v>223941.55807</v>
      </c>
      <c r="J13" s="13">
        <f>77978007.19/1000</f>
        <v>77978.007190000004</v>
      </c>
      <c r="K13" s="24">
        <f t="shared" si="0"/>
        <v>34.820695123334595</v>
      </c>
      <c r="M13" s="21"/>
      <c r="N13" s="21"/>
      <c r="O13" s="12"/>
    </row>
    <row r="14" spans="1:17" s="5" customFormat="1" ht="20.25" customHeight="1" x14ac:dyDescent="0.2">
      <c r="D14" s="27">
        <v>7000</v>
      </c>
      <c r="E14" s="27"/>
      <c r="F14" s="28" t="s">
        <v>17</v>
      </c>
      <c r="G14" s="29"/>
      <c r="I14" s="13">
        <f>74000000/1000</f>
        <v>74000</v>
      </c>
      <c r="J14" s="13">
        <v>0</v>
      </c>
      <c r="K14" s="24">
        <f t="shared" si="0"/>
        <v>0</v>
      </c>
      <c r="M14" s="21"/>
      <c r="N14" s="21"/>
      <c r="O14" s="12"/>
    </row>
    <row r="15" spans="1:17" s="6" customFormat="1" ht="20.25" customHeight="1" x14ac:dyDescent="0.2">
      <c r="C15" s="6" t="s">
        <v>5</v>
      </c>
      <c r="I15" s="10">
        <f>+I16+I19</f>
        <v>28423358.948090002</v>
      </c>
      <c r="J15" s="10">
        <f>+J16+J19</f>
        <v>4365126.2629499994</v>
      </c>
      <c r="K15" s="11">
        <f t="shared" si="0"/>
        <v>15.357531356241511</v>
      </c>
      <c r="M15" s="10"/>
      <c r="N15" s="10"/>
      <c r="O15" s="11"/>
    </row>
    <row r="16" spans="1:17" s="5" customFormat="1" ht="20.25" customHeight="1" x14ac:dyDescent="0.2">
      <c r="D16" s="5" t="s">
        <v>6</v>
      </c>
      <c r="I16" s="13">
        <f>+SUM(I17:I18)</f>
        <v>9833090.2005000003</v>
      </c>
      <c r="J16" s="13">
        <f>+SUM(J17:J18)</f>
        <v>4365126.2629499994</v>
      </c>
      <c r="K16" s="24">
        <f t="shared" si="0"/>
        <v>44.392212152473064</v>
      </c>
      <c r="M16" s="13"/>
      <c r="N16" s="13"/>
      <c r="O16" s="12"/>
    </row>
    <row r="17" spans="1:15" s="5" customFormat="1" ht="27.75" customHeight="1" x14ac:dyDescent="0.2">
      <c r="E17" s="27">
        <v>5000</v>
      </c>
      <c r="F17" s="27"/>
      <c r="G17" s="4" t="s">
        <v>11</v>
      </c>
      <c r="H17" s="4"/>
      <c r="I17" s="13">
        <f>2768731297.97/1000</f>
        <v>2768731.2979699997</v>
      </c>
      <c r="J17" s="13">
        <f>1108378240.32/1000</f>
        <v>1108378.2403199999</v>
      </c>
      <c r="K17" s="24">
        <f t="shared" si="0"/>
        <v>40.031990144101357</v>
      </c>
      <c r="M17" s="21"/>
      <c r="N17" s="21"/>
      <c r="O17" s="12"/>
    </row>
    <row r="18" spans="1:15" s="5" customFormat="1" ht="27.75" customHeight="1" x14ac:dyDescent="0.2">
      <c r="E18" s="27">
        <v>6000</v>
      </c>
      <c r="F18" s="27">
        <v>6000</v>
      </c>
      <c r="G18" s="5" t="s">
        <v>12</v>
      </c>
      <c r="I18" s="13">
        <f>7064358902.53/1000</f>
        <v>7064358.9025299996</v>
      </c>
      <c r="J18" s="13">
        <f>3256748022.63/1000</f>
        <v>3256748.02263</v>
      </c>
      <c r="K18" s="24">
        <f t="shared" si="0"/>
        <v>46.101112182503101</v>
      </c>
      <c r="M18" s="21"/>
      <c r="N18" s="21"/>
      <c r="O18" s="12"/>
    </row>
    <row r="19" spans="1:15" s="5" customFormat="1" ht="20.25" customHeight="1" x14ac:dyDescent="0.2">
      <c r="D19" s="23" t="s">
        <v>20</v>
      </c>
      <c r="I19" s="13">
        <f>+I20</f>
        <v>18590268.747590002</v>
      </c>
      <c r="J19" s="13">
        <f>+J20</f>
        <v>0</v>
      </c>
      <c r="K19" s="24">
        <f t="shared" si="0"/>
        <v>0</v>
      </c>
      <c r="M19" s="13"/>
      <c r="N19" s="13"/>
      <c r="O19" s="12"/>
    </row>
    <row r="20" spans="1:15" s="5" customFormat="1" ht="20.25" customHeight="1" thickBot="1" x14ac:dyDescent="0.25">
      <c r="E20" s="27">
        <v>7000</v>
      </c>
      <c r="F20" s="27">
        <v>6000</v>
      </c>
      <c r="G20" s="23" t="s">
        <v>17</v>
      </c>
      <c r="I20" s="13">
        <f>18590268747.59/1000</f>
        <v>18590268.747590002</v>
      </c>
      <c r="J20" s="13">
        <v>0</v>
      </c>
      <c r="K20" s="24">
        <f t="shared" si="0"/>
        <v>0</v>
      </c>
      <c r="M20" s="21"/>
      <c r="N20" s="21"/>
      <c r="O20" s="12"/>
    </row>
    <row r="21" spans="1:15" s="8" customFormat="1" ht="9.75" customHeight="1" x14ac:dyDescent="0.2">
      <c r="A21" s="30"/>
      <c r="B21" s="31"/>
      <c r="C21" s="31"/>
      <c r="D21" s="31"/>
      <c r="E21" s="31"/>
      <c r="F21" s="31"/>
      <c r="G21" s="31"/>
      <c r="H21" s="7"/>
      <c r="I21" s="32"/>
      <c r="J21" s="32"/>
      <c r="K21" s="32"/>
      <c r="M21" s="20"/>
    </row>
    <row r="22" spans="1:15" x14ac:dyDescent="0.2">
      <c r="A22" s="1" t="s">
        <v>4</v>
      </c>
      <c r="N22" s="15"/>
    </row>
    <row r="23" spans="1:15" x14ac:dyDescent="0.2">
      <c r="A23" s="2" t="s">
        <v>15</v>
      </c>
    </row>
    <row r="24" spans="1:15" x14ac:dyDescent="0.2">
      <c r="A24" s="2" t="s">
        <v>19</v>
      </c>
      <c r="N24" s="16"/>
    </row>
    <row r="25" spans="1:15" x14ac:dyDescent="0.2">
      <c r="N25" s="16"/>
    </row>
    <row r="26" spans="1:15" x14ac:dyDescent="0.2">
      <c r="N26" s="16"/>
    </row>
  </sheetData>
  <mergeCells count="17">
    <mergeCell ref="A1:K1"/>
    <mergeCell ref="I6:K6"/>
    <mergeCell ref="A6:G7"/>
    <mergeCell ref="F13:G13"/>
    <mergeCell ref="D10:E10"/>
    <mergeCell ref="D11:E11"/>
    <mergeCell ref="A3:K3"/>
    <mergeCell ref="D12:E12"/>
    <mergeCell ref="D13:E13"/>
    <mergeCell ref="A4:K4"/>
    <mergeCell ref="D14:E14"/>
    <mergeCell ref="F14:G14"/>
    <mergeCell ref="A21:G21"/>
    <mergeCell ref="I21:K21"/>
    <mergeCell ref="E17:F17"/>
    <mergeCell ref="E20:F20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Ene-24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Digaprop163U</cp:lastModifiedBy>
  <cp:lastPrinted>2024-04-03T19:23:20Z</cp:lastPrinted>
  <dcterms:created xsi:type="dcterms:W3CDTF">2008-09-17T15:03:59Z</dcterms:created>
  <dcterms:modified xsi:type="dcterms:W3CDTF">2024-04-03T19:27:29Z</dcterms:modified>
</cp:coreProperties>
</file>